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465" activeTab="0"/>
  </bookViews>
  <sheets>
    <sheet name="Цены на бытовые установки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<sst xmlns="http://schemas.openxmlformats.org/spreadsheetml/2006/main" count="132" uniqueCount="59">
  <si>
    <t>Наименование комплекта</t>
  </si>
  <si>
    <t>объём 1 загрузки ,л.</t>
  </si>
  <si>
    <t>объём 2 загрузки,л.</t>
  </si>
  <si>
    <t>объём гравия,л.</t>
  </si>
  <si>
    <t>***Модификация контроллера</t>
  </si>
  <si>
    <t>Типоразмер баллона-клапан управления/***</t>
  </si>
  <si>
    <t>HFI</t>
  </si>
  <si>
    <t>1044-263(268)/*** Birm</t>
  </si>
  <si>
    <t>1054-263(268)/*** Birm</t>
  </si>
  <si>
    <t>1252-263(268)/*** Birm</t>
  </si>
  <si>
    <t>1344-263(268)/*** Birm</t>
  </si>
  <si>
    <t>1354-263(268)/*** Birm</t>
  </si>
  <si>
    <t>1465-263(268)/*** Birm</t>
  </si>
  <si>
    <t>ххх</t>
  </si>
  <si>
    <t>1665-263(268)/*** Birm</t>
  </si>
  <si>
    <t>1044-268/*** MGS</t>
  </si>
  <si>
    <t>1054-268/*** MGS</t>
  </si>
  <si>
    <t>1252-268/*** MGS</t>
  </si>
  <si>
    <t>1344-268/*** MGS</t>
  </si>
  <si>
    <t>1354-268/*** MGS</t>
  </si>
  <si>
    <t>1465-268/*** MGS</t>
  </si>
  <si>
    <t>1665-268/*** MGS</t>
  </si>
  <si>
    <t>HFS</t>
  </si>
  <si>
    <t>0844-255/*** K008Na</t>
  </si>
  <si>
    <t>1035-255/*** K008Na</t>
  </si>
  <si>
    <t>1044-255/*** K008Na</t>
  </si>
  <si>
    <t>1054-255/*** K008Na</t>
  </si>
  <si>
    <t>1252-255/*** K008Na</t>
  </si>
  <si>
    <t>1344-255/*** K008Na</t>
  </si>
  <si>
    <t>1354-255/*** K008Na</t>
  </si>
  <si>
    <t>1354-268/*** K008Na</t>
  </si>
  <si>
    <t>1465-268/*** K008Na</t>
  </si>
  <si>
    <t>1665-268/*** K008Na</t>
  </si>
  <si>
    <t>762 (960)</t>
  </si>
  <si>
    <t>HFK</t>
  </si>
  <si>
    <t>1054-263(268)/*** GAC</t>
  </si>
  <si>
    <t>1252-263(268)/*** GAC</t>
  </si>
  <si>
    <t>1344-263(268)/*** GAC</t>
  </si>
  <si>
    <t>1354-263(268)/*** GAC</t>
  </si>
  <si>
    <t>1465-263(268)/*** GAC</t>
  </si>
  <si>
    <t>1665-263(268)/*** GAC</t>
  </si>
  <si>
    <t>1865-263(268)/*** GAC</t>
  </si>
  <si>
    <t>S=(V солевого бака)</t>
  </si>
  <si>
    <t>1054-268/*** MIX S=64</t>
  </si>
  <si>
    <t>xxx</t>
  </si>
  <si>
    <t>1252-268/*** MIX S=64</t>
  </si>
  <si>
    <t>1354-268/*** MIX S=105</t>
  </si>
  <si>
    <t>1465-268/*** MIX S=105</t>
  </si>
  <si>
    <t>1665-268/*** MIX S=200</t>
  </si>
  <si>
    <t>1865-278/962 MIX S=200</t>
  </si>
  <si>
    <t>2162-278/962 MIX S=300</t>
  </si>
  <si>
    <t>Компания "АкваФрешСистемс"</t>
  </si>
  <si>
    <t>http://aquafreshsystems.ru</t>
  </si>
  <si>
    <t>Цены на фильтры для очистки воды засыпного типа</t>
  </si>
  <si>
    <t>Фильтры для удаления железа с безреагентной регенерацией</t>
  </si>
  <si>
    <t>Фильтры для  удаления железа с реагентной регенерацией</t>
  </si>
  <si>
    <t>Фильтры для удаления солей жесткости (умягчители).</t>
  </si>
  <si>
    <t>Фильтры сорбционно-осветлительные (угольные)  с возможностью реагентной регенерации содой.</t>
  </si>
  <si>
    <t>Фильтры для удаления солей жесткости, железа и органики (ионообменные).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</si>
</sst>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C09]* #,##0.00_-;\-[$$-C09]* #,##0.00_-;_-[$$-C09]* &quot;-&quot;??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[$€-2]\ * #,##0.00_-;\-[$€-2]\ * #,##0.00_-;_-[$€-2]\ * &quot;-&quot;??_-;_-@_-"/>
    <numFmt numFmtId="170" formatCode="#,##0.00_р_."/>
    <numFmt numFmtId="171" formatCode="_-[$$-409]* #,##0.00_ ;_-[$$-409]* \-#,##0.00\ ;_-[$$-409]* &quot;-&quot;??_ ;_-@_ "/>
    <numFmt numFmtId="172" formatCode="_-* #,##0.00\ [$€-40C]_-;\-* #,##0.00\ [$€-40C]_-;_-* &quot;-&quot;??\ [$€-40C]_-;_-@_-"/>
    <numFmt numFmtId="173" formatCode="#,##0.00\ [$$-C0C]_-"/>
    <numFmt numFmtId="174" formatCode="[$-FC19]d\ mmmm\ yyyy\ &quot;г.&quot;"/>
    <numFmt numFmtId="175" formatCode="000000"/>
    <numFmt numFmtId="176" formatCode="#,##0.00\ [$$-C0C]_-;#,##0.00\ [$$-C0C]\-"/>
    <numFmt numFmtId="177" formatCode="#,##0.00&quot;р.&quot;"/>
    <numFmt numFmtId="178" formatCode="#,##0.00\ [$€-1];\-#,##0.00\ [$€-1]"/>
    <numFmt numFmtId="179" formatCode="_-* #,##0.00\ [$$-C0C]_-;_-* #,##0.00\ [$$-C0C]\-;_-* &quot;-&quot;??\ [$$-C0C]_-;_-@_-"/>
    <numFmt numFmtId="180" formatCode="_-* #,##0.00\ [$€-80C]_-;\-* #,##0.00\ [$€-80C]_-;_-* &quot;-&quot;??\ [$€-80C]_-;_-@_-"/>
    <numFmt numFmtId="181" formatCode="dd/mm/yy\ h:mm;@"/>
    <numFmt numFmtId="182" formatCode="#,##0.00\ [$€-40C];\-#,##0.00\ [$€-40C]"/>
    <numFmt numFmtId="183" formatCode="_-* #,##0.00\ [$€-40B]_-;\-* #,##0.00\ [$€-40B]_-;_-* &quot;-&quot;??\ [$€-40B]_-;_-@_-"/>
    <numFmt numFmtId="184" formatCode="_-* #,##0.00\ [$€-816]_-;\-* #,##0.00\ [$€-816]_-;_-* &quot;-&quot;??\ [$€-816]_-;_-@_-"/>
    <numFmt numFmtId="185" formatCode="_-* #,##0.00\ [$€-81D]_-;\-* #,##0.00\ [$€-81D]_-;_-* &quot;-&quot;??\ [$€-81D]_-;_-@_-"/>
    <numFmt numFmtId="186" formatCode="_-* #,##0\ [$€-40C]_-;\-* #,##0\ [$€-40C]_-;_-* &quot;-&quot;\ [$€-40C]_-;_-@_-"/>
    <numFmt numFmtId="187" formatCode="_-[$$-1009]* #,##0.00_-;\-[$$-1009]* #,##0.00_-;_-[$$-1009]* &quot;-&quot;??_-;_-@_-"/>
    <numFmt numFmtId="188" formatCode="[$$-409]#,##0.00_ ;\-[$$-409]#,##0.00\ "/>
    <numFmt numFmtId="189" formatCode="[$$-1009]#,##0.00;\-[$$-1009]#,##0.00"/>
    <numFmt numFmtId="190" formatCode="_-* #,##0.00\ [$€-1]_-;\-* #,##0.00\ [$€-1]_-;_-* &quot;-&quot;??\ [$€-1]_-;_-@_-"/>
    <numFmt numFmtId="191" formatCode="_-* #,##0.00\ [$€-813]_-;\-* #,##0.00\ [$€-813]_-;_-* &quot;-&quot;??\ [$€-813]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64" fontId="0" fillId="3" borderId="1" xfId="0" applyNumberFormat="1" applyFill="1" applyBorder="1" applyAlignment="1">
      <alignment vertical="top" wrapText="1"/>
    </xf>
    <xf numFmtId="164" fontId="0" fillId="2" borderId="1" xfId="0" applyNumberFormat="1" applyFill="1" applyBorder="1" applyAlignment="1">
      <alignment horizontal="left" vertical="top" wrapText="1"/>
    </xf>
    <xf numFmtId="164" fontId="0" fillId="3" borderId="1" xfId="0" applyNumberFormat="1" applyFill="1" applyBorder="1" applyAlignment="1">
      <alignment horizontal="left" vertical="top" wrapText="1"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 vertical="top" wrapText="1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vertical="top" wrapText="1"/>
    </xf>
    <xf numFmtId="16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/>
    </xf>
    <xf numFmtId="164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vertical="top" wrapText="1"/>
    </xf>
    <xf numFmtId="164" fontId="0" fillId="4" borderId="1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15" applyFont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AQUAFRESHSYSTEMS\&#1052;&#1072;&#1090;&#1077;&#1088;&#1080;&#1072;&#1083;&#1099;%20&#1076;&#1083;&#1103;%20&#1089;&#1072;&#1081;&#1090;&#1072;\&#1057;&#1090;&#1086;&#1080;&#1084;&#1086;&#1089;&#1090;&#1100;%20&#1092;&#1080;&#1083;&#1100;&#1090;&#1088;&#1086;&#1074;\&#1057;&#1090;&#1086;&#1080;&#1084;&#1086;&#1089;&#1090;&#1100;%20&#1082;&#1086;&#1084;&#1087;&#1083;&#1077;&#1082;&#1090;&#1086;&#1074;%20&#1076;&#1083;&#1103;%20&#1089;&#1073;&#1086;&#1088;&#1082;&#1080;%20&#1092;&#1080;&#1083;&#1100;&#1090;&#1088;&#1086;&#1074;%20&#1079;&#1072;&#1089;&#1099;&#1087;&#1085;&#1086;&#1075;&#1086;%20&#1090;&#1080;&#1087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AQUAFRESHSYSTEMS\&#1052;&#1072;&#1090;&#1077;&#1088;&#1080;&#1072;&#1083;&#1099;%20&#1076;&#1083;&#1103;%20&#1089;&#1072;&#1081;&#1090;&#1072;\&#1057;&#1090;&#1086;&#1080;&#1084;&#1086;&#1089;&#1090;&#1100;%20&#1092;&#1080;&#1083;&#1100;&#1090;&#1088;&#1086;&#1074;\Price%20com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 расчёта цен на установки"/>
      <sheetName val="Табл. для расчёта цен установок"/>
      <sheetName val="Цены на бытовые установки "/>
      <sheetName val="Цены на аэро и доз. комплекты"/>
      <sheetName val="Калькуляция"/>
    </sheetNames>
    <sheetDataSet>
      <sheetData sheetId="1">
        <row r="47">
          <cell r="E47">
            <v>326</v>
          </cell>
        </row>
        <row r="48">
          <cell r="E48">
            <v>333</v>
          </cell>
        </row>
        <row r="49">
          <cell r="E49">
            <v>450</v>
          </cell>
        </row>
        <row r="50">
          <cell r="E50">
            <v>486</v>
          </cell>
        </row>
        <row r="52">
          <cell r="E52">
            <v>522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комплектующие"/>
    </sheetNames>
    <sheetDataSet>
      <sheetData sheetId="0">
        <row r="30">
          <cell r="F30">
            <v>302</v>
          </cell>
        </row>
        <row r="31">
          <cell r="F31">
            <v>326</v>
          </cell>
        </row>
        <row r="32">
          <cell r="F32">
            <v>333</v>
          </cell>
        </row>
        <row r="38">
          <cell r="F38">
            <v>450</v>
          </cell>
        </row>
        <row r="39">
          <cell r="F39">
            <v>486</v>
          </cell>
        </row>
        <row r="46">
          <cell r="F46">
            <v>522</v>
          </cell>
        </row>
        <row r="110">
          <cell r="F110">
            <v>20</v>
          </cell>
        </row>
        <row r="182">
          <cell r="F182">
            <v>6</v>
          </cell>
        </row>
        <row r="189">
          <cell r="F189">
            <v>8.8</v>
          </cell>
        </row>
        <row r="200">
          <cell r="F200">
            <v>4</v>
          </cell>
        </row>
        <row r="202">
          <cell r="F202">
            <v>4</v>
          </cell>
        </row>
        <row r="203">
          <cell r="F203">
            <v>18</v>
          </cell>
        </row>
        <row r="204">
          <cell r="F204">
            <v>37</v>
          </cell>
        </row>
        <row r="211">
          <cell r="F211">
            <v>9</v>
          </cell>
        </row>
        <row r="212">
          <cell r="F212">
            <v>1</v>
          </cell>
        </row>
        <row r="219">
          <cell r="F219">
            <v>16</v>
          </cell>
        </row>
        <row r="227">
          <cell r="F227">
            <v>3</v>
          </cell>
        </row>
        <row r="236">
          <cell r="F236">
            <v>66.6</v>
          </cell>
        </row>
        <row r="264">
          <cell r="F264">
            <v>68</v>
          </cell>
        </row>
        <row r="265">
          <cell r="F265">
            <v>92</v>
          </cell>
        </row>
        <row r="268">
          <cell r="F268">
            <v>190</v>
          </cell>
        </row>
        <row r="269">
          <cell r="F269">
            <v>454</v>
          </cell>
        </row>
        <row r="279">
          <cell r="F279">
            <v>102</v>
          </cell>
        </row>
        <row r="281">
          <cell r="F281">
            <v>135</v>
          </cell>
        </row>
        <row r="283">
          <cell r="F283">
            <v>160</v>
          </cell>
        </row>
        <row r="284">
          <cell r="F284">
            <v>245</v>
          </cell>
        </row>
        <row r="286">
          <cell r="F286">
            <v>293</v>
          </cell>
        </row>
        <row r="289">
          <cell r="F289">
            <v>480</v>
          </cell>
        </row>
        <row r="291">
          <cell r="F291">
            <v>625</v>
          </cell>
        </row>
        <row r="323">
          <cell r="E323">
            <v>25</v>
          </cell>
          <cell r="F323">
            <v>111</v>
          </cell>
        </row>
        <row r="325">
          <cell r="E325">
            <v>28</v>
          </cell>
          <cell r="F325">
            <v>160</v>
          </cell>
        </row>
        <row r="329">
          <cell r="E329">
            <v>17</v>
          </cell>
          <cell r="F329">
            <v>21.8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quafreshsystems.ru/" TargetMode="External" /><Relationship Id="rId2" Type="http://schemas.openxmlformats.org/officeDocument/2006/relationships/hyperlink" Target="http://aquafreshsystems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B45" sqref="B45:I45"/>
    </sheetView>
  </sheetViews>
  <sheetFormatPr defaultColWidth="9.00390625" defaultRowHeight="12.75"/>
  <cols>
    <col min="1" max="1" width="4.875" style="0" customWidth="1"/>
    <col min="2" max="2" width="38.75390625" style="0" customWidth="1"/>
    <col min="3" max="3" width="9.625" style="0" customWidth="1"/>
    <col min="5" max="5" width="9.25390625" style="0" customWidth="1"/>
    <col min="6" max="6" width="13.875" style="0" customWidth="1"/>
    <col min="7" max="8" width="10.375" style="0" bestFit="1" customWidth="1"/>
    <col min="9" max="9" width="12.375" style="0" customWidth="1"/>
    <col min="10" max="11" width="10.375" style="0" bestFit="1" customWidth="1"/>
  </cols>
  <sheetData>
    <row r="1" ht="12.75">
      <c r="B1" s="40" t="s">
        <v>51</v>
      </c>
    </row>
    <row r="2" ht="12.75">
      <c r="B2" s="41" t="s">
        <v>52</v>
      </c>
    </row>
    <row r="4" spans="2:3" ht="20.25">
      <c r="B4" s="39" t="s">
        <v>53</v>
      </c>
      <c r="C4" s="38"/>
    </row>
    <row r="6" spans="2:6" ht="18">
      <c r="B6" s="44" t="s">
        <v>54</v>
      </c>
      <c r="C6" s="44"/>
      <c r="D6" s="44"/>
      <c r="E6" s="44"/>
      <c r="F6" s="44"/>
    </row>
    <row r="7" spans="1:11" ht="12.75" customHeight="1">
      <c r="A7" s="42" t="s">
        <v>0</v>
      </c>
      <c r="B7" s="43"/>
      <c r="C7" s="48" t="s">
        <v>1</v>
      </c>
      <c r="D7" s="48" t="s">
        <v>2</v>
      </c>
      <c r="E7" s="49" t="s">
        <v>3</v>
      </c>
      <c r="F7" s="50" t="s">
        <v>4</v>
      </c>
      <c r="G7" s="50"/>
      <c r="H7" s="50"/>
      <c r="I7" s="50"/>
      <c r="J7" s="50"/>
      <c r="K7" s="2"/>
    </row>
    <row r="8" spans="1:11" ht="12.75">
      <c r="A8" s="2"/>
      <c r="B8" s="1" t="s">
        <v>5</v>
      </c>
      <c r="C8" s="48"/>
      <c r="D8" s="48"/>
      <c r="E8" s="49"/>
      <c r="F8" s="1">
        <v>440</v>
      </c>
      <c r="G8" s="1">
        <v>740</v>
      </c>
      <c r="H8" s="1">
        <v>742</v>
      </c>
      <c r="I8" s="1">
        <v>760</v>
      </c>
      <c r="J8" s="1">
        <v>762</v>
      </c>
      <c r="K8" s="1">
        <v>960</v>
      </c>
    </row>
    <row r="9" spans="1:11" ht="12.75">
      <c r="A9" s="3"/>
      <c r="B9" s="4"/>
      <c r="C9" s="1"/>
      <c r="D9" s="1"/>
      <c r="E9" s="1"/>
      <c r="F9" s="5"/>
      <c r="G9" s="2"/>
      <c r="H9" s="2"/>
      <c r="I9" s="2"/>
      <c r="J9" s="2"/>
      <c r="K9" s="2"/>
    </row>
    <row r="10" spans="1:11" ht="12.75">
      <c r="A10" s="6" t="s">
        <v>6</v>
      </c>
      <c r="B10" s="7" t="s">
        <v>7</v>
      </c>
      <c r="C10" s="7">
        <v>28</v>
      </c>
      <c r="D10" s="8"/>
      <c r="E10" s="8">
        <v>5</v>
      </c>
      <c r="F10" s="9">
        <v>521.62</v>
      </c>
      <c r="G10" s="10">
        <v>545.62</v>
      </c>
      <c r="H10" s="11">
        <v>552.62</v>
      </c>
      <c r="I10" s="10">
        <v>669.62</v>
      </c>
      <c r="J10" s="11">
        <v>705.62</v>
      </c>
      <c r="K10" s="10">
        <v>705.62</v>
      </c>
    </row>
    <row r="11" spans="1:11" ht="12.75">
      <c r="A11" s="6" t="s">
        <v>6</v>
      </c>
      <c r="B11" s="7" t="s">
        <v>8</v>
      </c>
      <c r="C11" s="7">
        <v>40</v>
      </c>
      <c r="D11" s="8"/>
      <c r="E11" s="8">
        <v>5</v>
      </c>
      <c r="F11" s="9">
        <v>575.19</v>
      </c>
      <c r="G11" s="12">
        <v>599.19</v>
      </c>
      <c r="H11" s="13">
        <v>606.19</v>
      </c>
      <c r="I11" s="12">
        <v>723.19</v>
      </c>
      <c r="J11" s="13">
        <v>759.19</v>
      </c>
      <c r="K11" s="12">
        <v>759.19</v>
      </c>
    </row>
    <row r="12" spans="1:11" ht="12.75">
      <c r="A12" s="6" t="s">
        <v>6</v>
      </c>
      <c r="B12" s="7" t="s">
        <v>9</v>
      </c>
      <c r="C12" s="7">
        <v>56</v>
      </c>
      <c r="D12" s="8"/>
      <c r="E12" s="8">
        <v>10</v>
      </c>
      <c r="F12" s="9">
        <v>666.24</v>
      </c>
      <c r="G12" s="12">
        <v>690.24</v>
      </c>
      <c r="H12" s="13">
        <v>697.24</v>
      </c>
      <c r="I12" s="12">
        <v>814.24</v>
      </c>
      <c r="J12" s="13">
        <v>850.24</v>
      </c>
      <c r="K12" s="12">
        <v>850.24</v>
      </c>
    </row>
    <row r="13" spans="1:11" ht="12.75">
      <c r="A13" s="6" t="s">
        <v>6</v>
      </c>
      <c r="B13" s="7" t="s">
        <v>10</v>
      </c>
      <c r="C13" s="7">
        <v>56</v>
      </c>
      <c r="D13" s="8"/>
      <c r="E13" s="8">
        <v>12</v>
      </c>
      <c r="F13" s="9">
        <v>681.88</v>
      </c>
      <c r="G13" s="12">
        <v>705.88</v>
      </c>
      <c r="H13" s="13">
        <v>712.88</v>
      </c>
      <c r="I13" s="12">
        <v>829.88</v>
      </c>
      <c r="J13" s="13">
        <v>865.88</v>
      </c>
      <c r="K13" s="12">
        <v>865.88</v>
      </c>
    </row>
    <row r="14" spans="1:11" ht="12.75">
      <c r="A14" s="6" t="s">
        <v>6</v>
      </c>
      <c r="B14" s="7" t="s">
        <v>11</v>
      </c>
      <c r="C14" s="7">
        <v>68</v>
      </c>
      <c r="D14" s="8"/>
      <c r="E14" s="8">
        <v>12</v>
      </c>
      <c r="F14" s="9">
        <v>732.45</v>
      </c>
      <c r="G14" s="12">
        <v>756.45</v>
      </c>
      <c r="H14" s="13">
        <v>763.45</v>
      </c>
      <c r="I14" s="12">
        <v>880.45</v>
      </c>
      <c r="J14" s="13">
        <v>916.45</v>
      </c>
      <c r="K14" s="12">
        <v>916.45</v>
      </c>
    </row>
    <row r="15" spans="1:11" ht="12.75">
      <c r="A15" s="6" t="s">
        <v>6</v>
      </c>
      <c r="B15" s="7" t="s">
        <v>12</v>
      </c>
      <c r="C15" s="7">
        <v>84</v>
      </c>
      <c r="D15" s="8"/>
      <c r="E15" s="8">
        <v>14</v>
      </c>
      <c r="F15" s="14" t="s">
        <v>13</v>
      </c>
      <c r="G15" s="12">
        <v>895.53</v>
      </c>
      <c r="H15" s="13">
        <v>902.53</v>
      </c>
      <c r="I15" s="12">
        <v>1019.53</v>
      </c>
      <c r="J15" s="13">
        <v>1055.53</v>
      </c>
      <c r="K15" s="12">
        <v>1055.53</v>
      </c>
    </row>
    <row r="16" spans="1:11" ht="12.75">
      <c r="A16" s="6" t="s">
        <v>6</v>
      </c>
      <c r="B16" s="7" t="s">
        <v>14</v>
      </c>
      <c r="C16" s="7">
        <v>112</v>
      </c>
      <c r="D16" s="8"/>
      <c r="E16" s="8">
        <v>17</v>
      </c>
      <c r="F16" s="14" t="s">
        <v>13</v>
      </c>
      <c r="G16" s="12">
        <v>1037.5</v>
      </c>
      <c r="H16" s="13">
        <v>1044.5</v>
      </c>
      <c r="I16" s="12">
        <v>1161.5</v>
      </c>
      <c r="J16" s="13">
        <v>1197.5</v>
      </c>
      <c r="K16" s="12">
        <v>1197.5</v>
      </c>
    </row>
    <row r="17" spans="1:11" s="20" customFormat="1" ht="12.75">
      <c r="A17" s="15"/>
      <c r="B17" s="16"/>
      <c r="C17" s="17"/>
      <c r="D17" s="17"/>
      <c r="E17" s="17"/>
      <c r="F17" s="18"/>
      <c r="G17" s="19"/>
      <c r="H17" s="19"/>
      <c r="I17" s="19"/>
      <c r="J17" s="19"/>
      <c r="K17" s="19"/>
    </row>
    <row r="18" spans="1:11" s="20" customFormat="1" ht="18">
      <c r="A18" s="21"/>
      <c r="B18" s="45" t="s">
        <v>55</v>
      </c>
      <c r="C18" s="46"/>
      <c r="D18" s="46"/>
      <c r="E18" s="46"/>
      <c r="F18" s="47"/>
      <c r="G18" s="19"/>
      <c r="H18" s="19"/>
      <c r="I18" s="19"/>
      <c r="J18" s="19"/>
      <c r="K18" s="19"/>
    </row>
    <row r="19" spans="1:11" ht="12.75" customHeight="1">
      <c r="A19" s="42" t="s">
        <v>0</v>
      </c>
      <c r="B19" s="43"/>
      <c r="C19" s="48" t="s">
        <v>1</v>
      </c>
      <c r="D19" s="48" t="s">
        <v>2</v>
      </c>
      <c r="E19" s="49" t="s">
        <v>3</v>
      </c>
      <c r="F19" s="50" t="s">
        <v>4</v>
      </c>
      <c r="G19" s="50"/>
      <c r="H19" s="50"/>
      <c r="I19" s="50"/>
      <c r="J19" s="50"/>
      <c r="K19" s="2"/>
    </row>
    <row r="20" spans="1:11" ht="12.75">
      <c r="A20" s="22"/>
      <c r="B20" s="1" t="s">
        <v>5</v>
      </c>
      <c r="C20" s="48"/>
      <c r="D20" s="48"/>
      <c r="E20" s="49"/>
      <c r="F20" s="1">
        <v>440</v>
      </c>
      <c r="G20" s="1">
        <v>740</v>
      </c>
      <c r="H20" s="1">
        <v>742</v>
      </c>
      <c r="I20" s="1">
        <v>760</v>
      </c>
      <c r="J20" s="1">
        <v>762</v>
      </c>
      <c r="K20" s="1">
        <v>960</v>
      </c>
    </row>
    <row r="21" spans="1:11" ht="12.75">
      <c r="A21" s="23"/>
      <c r="B21" s="4"/>
      <c r="C21" s="1"/>
      <c r="D21" s="1"/>
      <c r="E21" s="1"/>
      <c r="F21" s="5"/>
      <c r="G21" s="2"/>
      <c r="H21" s="2"/>
      <c r="I21" s="2"/>
      <c r="J21" s="2"/>
      <c r="K21" s="2"/>
    </row>
    <row r="22" spans="1:11" ht="12.75">
      <c r="A22" s="6" t="s">
        <v>6</v>
      </c>
      <c r="B22" s="7" t="s">
        <v>15</v>
      </c>
      <c r="C22" s="7">
        <v>28</v>
      </c>
      <c r="D22" s="8">
        <v>0</v>
      </c>
      <c r="E22" s="8">
        <v>5</v>
      </c>
      <c r="F22" s="9">
        <v>690.62</v>
      </c>
      <c r="G22" s="10">
        <f>F22-F24+G24</f>
        <v>714.62</v>
      </c>
      <c r="H22" s="11">
        <f>F22-F24+H24</f>
        <v>721.62</v>
      </c>
      <c r="I22" s="10">
        <f>F22-F24+I24</f>
        <v>838.62</v>
      </c>
      <c r="J22" s="11">
        <f>F22-F24+J24</f>
        <v>874.62</v>
      </c>
      <c r="K22" s="10">
        <f>G22-G24+K24</f>
        <v>874.62</v>
      </c>
    </row>
    <row r="23" spans="1:11" ht="12.75">
      <c r="A23" s="6" t="s">
        <v>6</v>
      </c>
      <c r="B23" s="7" t="s">
        <v>16</v>
      </c>
      <c r="C23" s="7">
        <v>30</v>
      </c>
      <c r="D23" s="8">
        <v>10</v>
      </c>
      <c r="E23" s="8">
        <v>5</v>
      </c>
      <c r="F23" s="9">
        <v>726.62</v>
      </c>
      <c r="G23" s="10">
        <f>F23-F25+G25</f>
        <v>750.62</v>
      </c>
      <c r="H23" s="11">
        <f>F23-F25+H25</f>
        <v>757.62</v>
      </c>
      <c r="I23" s="10">
        <f>F23-F25+I25</f>
        <v>874.62</v>
      </c>
      <c r="J23" s="11">
        <f>F23-F25+J25</f>
        <v>910.62</v>
      </c>
      <c r="K23" s="10">
        <f>G23-G25+K25</f>
        <v>910.62</v>
      </c>
    </row>
    <row r="24" spans="1:11" ht="12.75">
      <c r="A24" s="6" t="s">
        <v>6</v>
      </c>
      <c r="B24" s="7" t="s">
        <v>17</v>
      </c>
      <c r="C24" s="7">
        <v>42</v>
      </c>
      <c r="D24" s="8">
        <v>14</v>
      </c>
      <c r="E24" s="8">
        <v>10</v>
      </c>
      <c r="F24" s="9">
        <v>832.24</v>
      </c>
      <c r="G24" s="12">
        <v>856.24</v>
      </c>
      <c r="H24" s="13">
        <v>863.24</v>
      </c>
      <c r="I24" s="12">
        <v>980.24</v>
      </c>
      <c r="J24" s="13">
        <v>1016.24</v>
      </c>
      <c r="K24" s="12">
        <v>1016.24</v>
      </c>
    </row>
    <row r="25" spans="1:11" ht="12.75">
      <c r="A25" s="6" t="s">
        <v>6</v>
      </c>
      <c r="B25" s="7" t="s">
        <v>18</v>
      </c>
      <c r="C25" s="7">
        <v>39</v>
      </c>
      <c r="D25" s="8">
        <v>17</v>
      </c>
      <c r="E25" s="8">
        <v>12</v>
      </c>
      <c r="F25" s="9">
        <v>835.67</v>
      </c>
      <c r="G25" s="12">
        <f>F25-F24+G24</f>
        <v>859.67</v>
      </c>
      <c r="H25" s="13">
        <f>F25-F24+H24</f>
        <v>866.67</v>
      </c>
      <c r="I25" s="12">
        <f>F25-F24+I24</f>
        <v>983.67</v>
      </c>
      <c r="J25" s="13">
        <f aca="true" t="shared" si="0" ref="J25:K28">F25-F24+J24</f>
        <v>1019.67</v>
      </c>
      <c r="K25" s="12">
        <f t="shared" si="0"/>
        <v>1019.67</v>
      </c>
    </row>
    <row r="26" spans="1:11" ht="12.75">
      <c r="A26" s="6" t="s">
        <v>6</v>
      </c>
      <c r="B26" s="7" t="s">
        <v>19</v>
      </c>
      <c r="C26" s="7">
        <v>50</v>
      </c>
      <c r="D26" s="8">
        <v>17</v>
      </c>
      <c r="E26" s="8">
        <v>12</v>
      </c>
      <c r="F26" s="9">
        <v>904.24</v>
      </c>
      <c r="G26" s="12">
        <f>F26-F25+G25</f>
        <v>928.24</v>
      </c>
      <c r="H26" s="13">
        <f>F26-F25+H25</f>
        <v>935.24</v>
      </c>
      <c r="I26" s="12">
        <f>F26-F25+I25</f>
        <v>1052.24</v>
      </c>
      <c r="J26" s="13">
        <f t="shared" si="0"/>
        <v>1088.24</v>
      </c>
      <c r="K26" s="12">
        <f t="shared" si="0"/>
        <v>1088.24</v>
      </c>
    </row>
    <row r="27" spans="1:11" ht="12.75">
      <c r="A27" s="6" t="s">
        <v>6</v>
      </c>
      <c r="B27" s="7" t="s">
        <v>20</v>
      </c>
      <c r="C27" s="7">
        <v>64</v>
      </c>
      <c r="D27" s="8">
        <v>20</v>
      </c>
      <c r="E27" s="8">
        <v>14</v>
      </c>
      <c r="F27" s="14">
        <v>1067.1</v>
      </c>
      <c r="G27" s="12">
        <f>F27-F26+G26</f>
        <v>1091.1</v>
      </c>
      <c r="H27" s="13">
        <f>F27-F26+H26</f>
        <v>1098.1</v>
      </c>
      <c r="I27" s="12">
        <f>F27-F26+I26</f>
        <v>1215.1</v>
      </c>
      <c r="J27" s="13">
        <f t="shared" si="0"/>
        <v>1251.1</v>
      </c>
      <c r="K27" s="12">
        <f t="shared" si="0"/>
        <v>1251.1</v>
      </c>
    </row>
    <row r="28" spans="1:11" ht="12.75">
      <c r="A28" s="6" t="s">
        <v>6</v>
      </c>
      <c r="B28" s="7" t="s">
        <v>21</v>
      </c>
      <c r="C28" s="7">
        <v>84</v>
      </c>
      <c r="D28" s="8">
        <v>28</v>
      </c>
      <c r="E28" s="8">
        <v>17</v>
      </c>
      <c r="F28" s="14">
        <v>1230.5</v>
      </c>
      <c r="G28" s="12">
        <f>F28-F27+G27</f>
        <v>1254.5</v>
      </c>
      <c r="H28" s="13">
        <f>F28-F27+H27</f>
        <v>1261.5</v>
      </c>
      <c r="I28" s="12">
        <f>F28-F27+I27</f>
        <v>1378.5</v>
      </c>
      <c r="J28" s="13">
        <f t="shared" si="0"/>
        <v>1414.5</v>
      </c>
      <c r="K28" s="12">
        <f t="shared" si="0"/>
        <v>1414.5</v>
      </c>
    </row>
    <row r="29" spans="1:11" s="20" customFormat="1" ht="12.75">
      <c r="A29" s="15"/>
      <c r="B29" s="16"/>
      <c r="C29" s="17"/>
      <c r="D29" s="17"/>
      <c r="E29" s="17"/>
      <c r="F29" s="18"/>
      <c r="G29" s="19"/>
      <c r="H29" s="19"/>
      <c r="I29" s="19"/>
      <c r="J29" s="19"/>
      <c r="K29" s="19"/>
    </row>
    <row r="30" spans="1:11" s="20" customFormat="1" ht="18">
      <c r="A30" s="21"/>
      <c r="B30" s="45" t="s">
        <v>56</v>
      </c>
      <c r="C30" s="46"/>
      <c r="D30" s="46"/>
      <c r="E30" s="46"/>
      <c r="F30" s="47"/>
      <c r="G30" s="19"/>
      <c r="H30" s="19"/>
      <c r="I30" s="19"/>
      <c r="J30" s="19"/>
      <c r="K30" s="19"/>
    </row>
    <row r="31" spans="1:11" ht="12.75" customHeight="1">
      <c r="A31" s="42" t="s">
        <v>0</v>
      </c>
      <c r="B31" s="43"/>
      <c r="C31" s="51" t="s">
        <v>1</v>
      </c>
      <c r="D31" s="51" t="s">
        <v>2</v>
      </c>
      <c r="E31" s="52" t="s">
        <v>3</v>
      </c>
      <c r="F31" s="53" t="s">
        <v>4</v>
      </c>
      <c r="G31" s="53"/>
      <c r="H31" s="53"/>
      <c r="I31" s="53"/>
      <c r="J31" s="53"/>
      <c r="K31" s="25"/>
    </row>
    <row r="32" spans="1:11" ht="12.75">
      <c r="A32" s="26"/>
      <c r="B32" s="24" t="s">
        <v>5</v>
      </c>
      <c r="C32" s="51"/>
      <c r="D32" s="51"/>
      <c r="E32" s="52"/>
      <c r="F32" s="24">
        <v>440</v>
      </c>
      <c r="G32" s="24">
        <v>740</v>
      </c>
      <c r="H32" s="24">
        <v>742</v>
      </c>
      <c r="I32" s="24">
        <v>760</v>
      </c>
      <c r="J32" s="24">
        <v>762</v>
      </c>
      <c r="K32" s="24">
        <v>960</v>
      </c>
    </row>
    <row r="33" spans="1:11" ht="12.75">
      <c r="A33" s="27"/>
      <c r="B33" s="28"/>
      <c r="C33" s="24"/>
      <c r="D33" s="24"/>
      <c r="E33" s="24"/>
      <c r="F33" s="29"/>
      <c r="G33" s="25"/>
      <c r="H33" s="25"/>
      <c r="I33" s="25"/>
      <c r="J33" s="25"/>
      <c r="K33" s="25"/>
    </row>
    <row r="34" spans="1:11" ht="12.75">
      <c r="A34" s="30" t="s">
        <v>22</v>
      </c>
      <c r="B34" s="31" t="s">
        <v>23</v>
      </c>
      <c r="C34" s="32">
        <v>18</v>
      </c>
      <c r="D34" s="24"/>
      <c r="E34" s="24"/>
      <c r="F34" s="33">
        <v>540.7</v>
      </c>
      <c r="G34" s="34">
        <v>561.7</v>
      </c>
      <c r="H34" s="34"/>
      <c r="I34" s="34">
        <v>658.7</v>
      </c>
      <c r="J34" s="34"/>
      <c r="K34" s="34">
        <v>728.7</v>
      </c>
    </row>
    <row r="35" spans="1:11" ht="12.75">
      <c r="A35" s="30" t="s">
        <v>22</v>
      </c>
      <c r="B35" s="31" t="s">
        <v>24</v>
      </c>
      <c r="C35" s="32">
        <v>25</v>
      </c>
      <c r="D35" s="24"/>
      <c r="E35" s="24"/>
      <c r="F35" s="33">
        <v>573.5</v>
      </c>
      <c r="G35" s="34">
        <f aca="true" t="shared" si="1" ref="G35:G40">F35-F34+G34</f>
        <v>594.5</v>
      </c>
      <c r="H35" s="34"/>
      <c r="I35" s="34">
        <f aca="true" t="shared" si="2" ref="I35:I40">F35-F34+I34</f>
        <v>691.5</v>
      </c>
      <c r="J35" s="34"/>
      <c r="K35" s="34">
        <f aca="true" t="shared" si="3" ref="K35:K40">F35-F34+K34</f>
        <v>761.5</v>
      </c>
    </row>
    <row r="36" spans="1:11" ht="12.75">
      <c r="A36" s="30" t="s">
        <v>22</v>
      </c>
      <c r="B36" s="31" t="s">
        <v>25</v>
      </c>
      <c r="C36" s="31">
        <v>35</v>
      </c>
      <c r="D36" s="35"/>
      <c r="E36" s="35"/>
      <c r="F36" s="36">
        <v>617.5</v>
      </c>
      <c r="G36" s="34">
        <f t="shared" si="1"/>
        <v>638.5</v>
      </c>
      <c r="H36" s="34"/>
      <c r="I36" s="34">
        <f t="shared" si="2"/>
        <v>735.5</v>
      </c>
      <c r="J36" s="34"/>
      <c r="K36" s="34">
        <f t="shared" si="3"/>
        <v>805.5</v>
      </c>
    </row>
    <row r="37" spans="1:11" ht="12.75">
      <c r="A37" s="30" t="s">
        <v>22</v>
      </c>
      <c r="B37" s="31" t="s">
        <v>26</v>
      </c>
      <c r="C37" s="31">
        <v>45</v>
      </c>
      <c r="D37" s="35"/>
      <c r="E37" s="35"/>
      <c r="F37" s="36">
        <v>666.5</v>
      </c>
      <c r="G37" s="34">
        <f t="shared" si="1"/>
        <v>687.5</v>
      </c>
      <c r="H37" s="34"/>
      <c r="I37" s="34">
        <f t="shared" si="2"/>
        <v>784.5</v>
      </c>
      <c r="J37" s="34"/>
      <c r="K37" s="34">
        <f t="shared" si="3"/>
        <v>854.5</v>
      </c>
    </row>
    <row r="38" spans="1:11" ht="12.75">
      <c r="A38" s="30" t="s">
        <v>22</v>
      </c>
      <c r="B38" s="31" t="s">
        <v>27</v>
      </c>
      <c r="C38" s="31">
        <v>57</v>
      </c>
      <c r="D38" s="35"/>
      <c r="E38" s="35"/>
      <c r="F38" s="36">
        <v>740.3</v>
      </c>
      <c r="G38" s="34">
        <f t="shared" si="1"/>
        <v>761.3</v>
      </c>
      <c r="H38" s="34"/>
      <c r="I38" s="34">
        <f t="shared" si="2"/>
        <v>858.3</v>
      </c>
      <c r="J38" s="34"/>
      <c r="K38" s="34">
        <f t="shared" si="3"/>
        <v>928.3</v>
      </c>
    </row>
    <row r="39" spans="1:11" ht="12.75">
      <c r="A39" s="30" t="s">
        <v>22</v>
      </c>
      <c r="B39" s="31" t="s">
        <v>28</v>
      </c>
      <c r="C39" s="31">
        <v>57</v>
      </c>
      <c r="D39" s="35"/>
      <c r="E39" s="35"/>
      <c r="F39" s="36">
        <v>753.3</v>
      </c>
      <c r="G39" s="34">
        <f t="shared" si="1"/>
        <v>774.3</v>
      </c>
      <c r="H39" s="34"/>
      <c r="I39" s="34">
        <f t="shared" si="2"/>
        <v>871.3</v>
      </c>
      <c r="J39" s="34"/>
      <c r="K39" s="34">
        <f t="shared" si="3"/>
        <v>941.3</v>
      </c>
    </row>
    <row r="40" spans="1:11" ht="12.75">
      <c r="A40" s="30" t="s">
        <v>22</v>
      </c>
      <c r="B40" s="31" t="s">
        <v>29</v>
      </c>
      <c r="C40" s="31">
        <v>70</v>
      </c>
      <c r="D40" s="35"/>
      <c r="E40" s="35"/>
      <c r="F40" s="36">
        <v>809.5</v>
      </c>
      <c r="G40" s="34">
        <f t="shared" si="1"/>
        <v>830.5</v>
      </c>
      <c r="H40" s="34"/>
      <c r="I40" s="34">
        <f t="shared" si="2"/>
        <v>927.5</v>
      </c>
      <c r="J40" s="34"/>
      <c r="K40" s="34">
        <f t="shared" si="3"/>
        <v>997.5</v>
      </c>
    </row>
    <row r="41" spans="1:11" ht="12.75">
      <c r="A41" s="30" t="s">
        <v>22</v>
      </c>
      <c r="B41" s="31" t="s">
        <v>30</v>
      </c>
      <c r="C41" s="31">
        <v>70</v>
      </c>
      <c r="D41" s="35"/>
      <c r="E41" s="35">
        <v>12</v>
      </c>
      <c r="F41" s="36">
        <v>881.18</v>
      </c>
      <c r="G41" s="34">
        <v>905.18</v>
      </c>
      <c r="H41" s="34">
        <v>912.18</v>
      </c>
      <c r="I41" s="34">
        <v>1029.18</v>
      </c>
      <c r="J41" s="34">
        <v>1065.18</v>
      </c>
      <c r="K41" s="34">
        <v>1065.18</v>
      </c>
    </row>
    <row r="42" spans="1:11" ht="12.75">
      <c r="A42" s="30" t="s">
        <v>22</v>
      </c>
      <c r="B42" s="31" t="s">
        <v>31</v>
      </c>
      <c r="C42" s="31">
        <v>100</v>
      </c>
      <c r="D42" s="35"/>
      <c r="E42" s="35">
        <v>14</v>
      </c>
      <c r="F42" s="36"/>
      <c r="G42" s="34"/>
      <c r="H42" s="34">
        <v>1101.83</v>
      </c>
      <c r="I42" s="34">
        <f>H42-H41+I41</f>
        <v>1218.83</v>
      </c>
      <c r="J42" s="34">
        <f>H42-H41+J41</f>
        <v>1254.83</v>
      </c>
      <c r="K42" s="34">
        <f>H42-H41+K41</f>
        <v>1254.83</v>
      </c>
    </row>
    <row r="43" spans="1:11" ht="12.75">
      <c r="A43" s="30" t="s">
        <v>22</v>
      </c>
      <c r="B43" s="31" t="s">
        <v>32</v>
      </c>
      <c r="C43" s="31">
        <v>122</v>
      </c>
      <c r="D43" s="35"/>
      <c r="E43" s="35">
        <v>17</v>
      </c>
      <c r="F43" s="36"/>
      <c r="G43" s="34"/>
      <c r="H43" s="34">
        <v>1228.6</v>
      </c>
      <c r="I43" s="34">
        <f>H43-H42+I42</f>
        <v>1345.6</v>
      </c>
      <c r="J43" s="34">
        <f>H43-H42+J42</f>
        <v>1381.6</v>
      </c>
      <c r="K43" s="34">
        <f>H43-H42+K42</f>
        <v>1381.6</v>
      </c>
    </row>
    <row r="45" spans="2:9" ht="37.5" customHeight="1">
      <c r="B45" s="56" t="s">
        <v>57</v>
      </c>
      <c r="C45" s="56"/>
      <c r="D45" s="56"/>
      <c r="E45" s="56"/>
      <c r="F45" s="56"/>
      <c r="G45" s="56"/>
      <c r="H45" s="56"/>
      <c r="I45" s="56"/>
    </row>
    <row r="46" spans="1:11" ht="12.75">
      <c r="A46" s="42" t="s">
        <v>0</v>
      </c>
      <c r="B46" s="43"/>
      <c r="C46" s="48" t="s">
        <v>1</v>
      </c>
      <c r="D46" s="48" t="s">
        <v>2</v>
      </c>
      <c r="E46" s="49" t="s">
        <v>3</v>
      </c>
      <c r="F46" s="50" t="s">
        <v>4</v>
      </c>
      <c r="G46" s="50"/>
      <c r="H46" s="50"/>
      <c r="I46" s="50"/>
      <c r="J46" s="50"/>
      <c r="K46" s="2"/>
    </row>
    <row r="47" spans="1:11" ht="12.75">
      <c r="A47" s="2"/>
      <c r="B47" s="1" t="s">
        <v>5</v>
      </c>
      <c r="C47" s="48"/>
      <c r="D47" s="48"/>
      <c r="E47" s="49"/>
      <c r="F47" s="1">
        <v>440</v>
      </c>
      <c r="G47" s="1">
        <v>740</v>
      </c>
      <c r="H47" s="1">
        <v>742</v>
      </c>
      <c r="I47" s="1">
        <v>760</v>
      </c>
      <c r="J47" s="1" t="s">
        <v>33</v>
      </c>
      <c r="K47" s="1">
        <v>962</v>
      </c>
    </row>
    <row r="48" spans="1:11" ht="12.75">
      <c r="A48" s="3"/>
      <c r="B48" s="4"/>
      <c r="C48" s="1"/>
      <c r="D48" s="1"/>
      <c r="E48" s="1"/>
      <c r="F48" s="5"/>
      <c r="G48" s="2"/>
      <c r="H48" s="2"/>
      <c r="I48" s="2"/>
      <c r="J48" s="2"/>
      <c r="K48" s="2"/>
    </row>
    <row r="49" spans="1:11" ht="12.75">
      <c r="A49" s="6" t="s">
        <v>34</v>
      </c>
      <c r="B49" s="7" t="s">
        <v>35</v>
      </c>
      <c r="C49" s="7">
        <v>45</v>
      </c>
      <c r="D49" s="8"/>
      <c r="E49" s="8">
        <v>5</v>
      </c>
      <c r="F49" s="14" t="s">
        <v>13</v>
      </c>
      <c r="G49" s="12">
        <v>574</v>
      </c>
      <c r="H49" s="13">
        <f>G49-'[1]Табл. для расчёта цен установок'!E$47+'[1]Табл. для расчёта цен установок'!E$48</f>
        <v>581</v>
      </c>
      <c r="I49" s="12">
        <f>G49-'[1]Табл. для расчёта цен установок'!E$47+'[1]Табл. для расчёта цен установок'!E$49</f>
        <v>698</v>
      </c>
      <c r="J49" s="13">
        <f>G49-'[1]Табл. для расчёта цен установок'!E$47+'[1]Табл. для расчёта цен установок'!E$50</f>
        <v>734</v>
      </c>
      <c r="K49" s="12">
        <f>G49-'[1]Табл. для расчёта цен установок'!E$47+'[1]Табл. для расчёта цен установок'!E$52</f>
        <v>770</v>
      </c>
    </row>
    <row r="50" spans="1:11" ht="12.75">
      <c r="A50" s="6" t="s">
        <v>34</v>
      </c>
      <c r="B50" s="7" t="s">
        <v>36</v>
      </c>
      <c r="C50" s="7">
        <v>60</v>
      </c>
      <c r="D50" s="8"/>
      <c r="E50" s="8">
        <v>10</v>
      </c>
      <c r="F50" s="14" t="s">
        <v>13</v>
      </c>
      <c r="G50" s="12">
        <v>645</v>
      </c>
      <c r="H50" s="13">
        <f>G50-'[1]Табл. для расчёта цен установок'!E$47+'[1]Табл. для расчёта цен установок'!E$48</f>
        <v>652</v>
      </c>
      <c r="I50" s="12">
        <f>G50-'[1]Табл. для расчёта цен установок'!E$47+'[1]Табл. для расчёта цен установок'!E$49</f>
        <v>769</v>
      </c>
      <c r="J50" s="13">
        <f>G50-'[1]Табл. для расчёта цен установок'!E$47+'[1]Табл. для расчёта цен установок'!E$50</f>
        <v>805</v>
      </c>
      <c r="K50" s="12">
        <f>G50-'[1]Табл. для расчёта цен установок'!E$47+'[1]Табл. для расчёта цен установок'!E$52</f>
        <v>841</v>
      </c>
    </row>
    <row r="51" spans="1:11" ht="12.75">
      <c r="A51" s="6" t="s">
        <v>34</v>
      </c>
      <c r="B51" s="7" t="s">
        <v>37</v>
      </c>
      <c r="C51" s="7">
        <v>60</v>
      </c>
      <c r="D51" s="8"/>
      <c r="E51" s="8">
        <v>12</v>
      </c>
      <c r="F51" s="14" t="s">
        <v>13</v>
      </c>
      <c r="G51" s="12">
        <v>656</v>
      </c>
      <c r="H51" s="13">
        <f>G51-'[1]Табл. для расчёта цен установок'!E$47+'[1]Табл. для расчёта цен установок'!E$48</f>
        <v>663</v>
      </c>
      <c r="I51" s="12">
        <f>G51-'[1]Табл. для расчёта цен установок'!E$47+'[1]Табл. для расчёта цен установок'!E$49</f>
        <v>780</v>
      </c>
      <c r="J51" s="13">
        <f>G51-'[1]Табл. для расчёта цен установок'!E$47+'[1]Табл. для расчёта цен установок'!E$50</f>
        <v>816</v>
      </c>
      <c r="K51" s="12">
        <f>G51-'[1]Табл. для расчёта цен установок'!E$47+'[1]Табл. для расчёта цен установок'!E$52</f>
        <v>852</v>
      </c>
    </row>
    <row r="52" spans="1:11" ht="12.75">
      <c r="A52" s="6" t="s">
        <v>34</v>
      </c>
      <c r="B52" s="7" t="s">
        <v>38</v>
      </c>
      <c r="C52" s="7">
        <v>75</v>
      </c>
      <c r="D52" s="8"/>
      <c r="E52" s="8">
        <v>12</v>
      </c>
      <c r="F52" s="14" t="s">
        <v>13</v>
      </c>
      <c r="G52" s="12">
        <v>700</v>
      </c>
      <c r="H52" s="13">
        <f>G52-'[1]Табл. для расчёта цен установок'!E$47+'[1]Табл. для расчёта цен установок'!E$48</f>
        <v>707</v>
      </c>
      <c r="I52" s="12">
        <f>G52-'[1]Табл. для расчёта цен установок'!E$47+'[1]Табл. для расчёта цен установок'!E$49</f>
        <v>824</v>
      </c>
      <c r="J52" s="13">
        <f>G52-'[1]Табл. для расчёта цен установок'!E$47+'[1]Табл. для расчёта цен установок'!E$50</f>
        <v>860</v>
      </c>
      <c r="K52" s="12">
        <f>G52-'[1]Табл. для расчёта цен установок'!E$47+'[1]Табл. для расчёта цен установок'!E$52</f>
        <v>896</v>
      </c>
    </row>
    <row r="53" spans="1:11" ht="12.75">
      <c r="A53" s="6" t="s">
        <v>34</v>
      </c>
      <c r="B53" s="7" t="s">
        <v>39</v>
      </c>
      <c r="C53" s="7">
        <v>90</v>
      </c>
      <c r="D53" s="8"/>
      <c r="E53" s="8">
        <v>14</v>
      </c>
      <c r="F53" s="14" t="s">
        <v>13</v>
      </c>
      <c r="G53" s="12">
        <v>820</v>
      </c>
      <c r="H53" s="13">
        <f>G53-'[1]Табл. для расчёта цен установок'!E$47+'[1]Табл. для расчёта цен установок'!E$48</f>
        <v>827</v>
      </c>
      <c r="I53" s="12">
        <f>G53-'[1]Табл. для расчёта цен установок'!E$47+'[1]Табл. для расчёта цен установок'!E$49</f>
        <v>944</v>
      </c>
      <c r="J53" s="13">
        <f>G53-'[1]Табл. для расчёта цен установок'!E$47+'[1]Табл. для расчёта цен установок'!E$50</f>
        <v>980</v>
      </c>
      <c r="K53" s="12">
        <f>G53-'[1]Табл. для расчёта цен установок'!E$47+'[1]Табл. для расчёта цен установок'!E$52</f>
        <v>1016</v>
      </c>
    </row>
    <row r="54" spans="1:11" ht="12.75">
      <c r="A54" s="6" t="s">
        <v>34</v>
      </c>
      <c r="B54" s="7" t="s">
        <v>40</v>
      </c>
      <c r="C54" s="7">
        <v>120</v>
      </c>
      <c r="D54" s="8"/>
      <c r="E54" s="8">
        <v>17</v>
      </c>
      <c r="F54" s="14" t="s">
        <v>13</v>
      </c>
      <c r="G54" s="12">
        <v>890</v>
      </c>
      <c r="H54" s="13">
        <f>G54-'[1]Табл. для расчёта цен установок'!E$47+'[1]Табл. для расчёта цен установок'!E$48</f>
        <v>897</v>
      </c>
      <c r="I54" s="12">
        <f>G54-'[1]Табл. для расчёта цен установок'!E$47+'[1]Табл. для расчёта цен установок'!E$49</f>
        <v>1014</v>
      </c>
      <c r="J54" s="13">
        <f>G54-'[1]Табл. для расчёта цен установок'!E$47+'[1]Табл. для расчёта цен установок'!E$50</f>
        <v>1050</v>
      </c>
      <c r="K54" s="12">
        <f>G54-'[1]Табл. для расчёта цен установок'!E$47+'[1]Табл. для расчёта цен установок'!E$52</f>
        <v>1086</v>
      </c>
    </row>
    <row r="55" spans="1:11" ht="12.75">
      <c r="A55" s="6" t="s">
        <v>34</v>
      </c>
      <c r="B55" s="7" t="s">
        <v>41</v>
      </c>
      <c r="C55" s="7">
        <v>150</v>
      </c>
      <c r="D55" s="8"/>
      <c r="E55" s="8">
        <v>30</v>
      </c>
      <c r="F55" s="14" t="s">
        <v>13</v>
      </c>
      <c r="G55" s="10">
        <v>970</v>
      </c>
      <c r="H55" s="13">
        <f>G55-'[1]Табл. для расчёта цен установок'!E$47+'[1]Табл. для расчёта цен установок'!E$48</f>
        <v>977</v>
      </c>
      <c r="I55" s="12">
        <f>G55-'[1]Табл. для расчёта цен установок'!E$47+'[1]Табл. для расчёта цен установок'!E$49</f>
        <v>1094</v>
      </c>
      <c r="J55" s="13">
        <f>G55-'[1]Табл. для расчёта цен установок'!E$47+'[1]Табл. для расчёта цен установок'!E$50</f>
        <v>1130</v>
      </c>
      <c r="K55" s="12">
        <f>G55-'[1]Табл. для расчёта цен установок'!E$47+'[1]Табл. для расчёта цен установок'!E$52</f>
        <v>1166</v>
      </c>
    </row>
    <row r="56" spans="1:11" ht="12.75">
      <c r="A56" s="15"/>
      <c r="B56" s="16"/>
      <c r="C56" s="17"/>
      <c r="D56" s="17"/>
      <c r="E56" s="17"/>
      <c r="F56" s="18"/>
      <c r="G56" s="19"/>
      <c r="H56" s="19"/>
      <c r="I56" s="19"/>
      <c r="J56" s="19"/>
      <c r="K56" s="19"/>
    </row>
    <row r="58" spans="1:11" ht="18">
      <c r="A58" s="21"/>
      <c r="B58" s="54" t="s">
        <v>58</v>
      </c>
      <c r="C58" s="44"/>
      <c r="D58" s="44"/>
      <c r="E58" s="44"/>
      <c r="F58" s="44"/>
      <c r="G58" s="44"/>
      <c r="H58" s="44"/>
      <c r="I58" s="44"/>
      <c r="J58" s="44"/>
      <c r="K58" s="55"/>
    </row>
    <row r="59" spans="1:11" ht="12.75">
      <c r="A59" s="42" t="s">
        <v>0</v>
      </c>
      <c r="B59" s="43"/>
      <c r="C59" s="51" t="s">
        <v>1</v>
      </c>
      <c r="D59" s="51" t="s">
        <v>2</v>
      </c>
      <c r="E59" s="52" t="s">
        <v>3</v>
      </c>
      <c r="F59" s="53" t="s">
        <v>4</v>
      </c>
      <c r="G59" s="53"/>
      <c r="H59" s="53"/>
      <c r="I59" s="53"/>
      <c r="J59" s="53"/>
      <c r="K59" s="25"/>
    </row>
    <row r="60" spans="1:11" ht="12.75">
      <c r="A60" s="26"/>
      <c r="B60" s="24" t="s">
        <v>5</v>
      </c>
      <c r="C60" s="51"/>
      <c r="D60" s="51"/>
      <c r="E60" s="52"/>
      <c r="F60" s="24">
        <v>440</v>
      </c>
      <c r="G60" s="24">
        <v>740</v>
      </c>
      <c r="H60" s="24">
        <v>742</v>
      </c>
      <c r="I60" s="24">
        <v>760</v>
      </c>
      <c r="J60" s="24">
        <v>762</v>
      </c>
      <c r="K60" s="24">
        <v>962</v>
      </c>
    </row>
    <row r="61" spans="1:11" ht="12.75">
      <c r="A61" s="27"/>
      <c r="B61" s="28" t="s">
        <v>42</v>
      </c>
      <c r="C61" s="24"/>
      <c r="D61" s="24"/>
      <c r="E61" s="24"/>
      <c r="F61" s="29"/>
      <c r="G61" s="25"/>
      <c r="H61" s="25"/>
      <c r="I61" s="25"/>
      <c r="J61" s="25"/>
      <c r="K61" s="25"/>
    </row>
    <row r="62" spans="1:11" ht="12.75">
      <c r="A62" s="30" t="s">
        <v>22</v>
      </c>
      <c r="B62" s="31" t="s">
        <v>43</v>
      </c>
      <c r="C62" s="31">
        <v>30</v>
      </c>
      <c r="D62" s="35">
        <v>15</v>
      </c>
      <c r="E62" s="35"/>
      <c r="F62" s="36">
        <f>'[2]Прайс комплектующие'!$F$30+'[2]Прайс комплектующие'!$F$110+'[2]Прайс комплектующие'!$F$182+'[2]Прайс комплектующие'!$F$189+'[2]Прайс комплектующие'!$F$200+'[2]Прайс комплектующие'!$F$202+'[2]Прайс комплектующие'!$F$211+'[2]Прайс комплектующие'!$F$212*1.5+'[2]Прайс комплектующие'!$F$219+'[2]Прайс комплектующие'!$F$227+'[2]Прайс комплектующие'!$F$264+'[2]Прайс комплектующие'!$F$279+'[2]Прайс комплектующие'!$F$323/'[2]Прайс комплектующие'!$E$323*C62+'[2]Прайс комплектующие'!$F$325/'[2]Прайс комплектующие'!$E$325*D62</f>
        <v>763.2142857142858</v>
      </c>
      <c r="G62" s="34">
        <f>F62-'[2]Прайс комплектующие'!$F$30+'[2]Прайс комплектующие'!$F$31</f>
        <v>787.2142857142858</v>
      </c>
      <c r="H62" s="34">
        <f>F62-'[2]Прайс комплектующие'!$F$30+'[2]Прайс комплектующие'!$F$32</f>
        <v>794.2142857142858</v>
      </c>
      <c r="I62" s="34">
        <f>F62-'[2]Прайс комплектующие'!$F$30+'[2]Прайс комплектующие'!$F$38</f>
        <v>911.2142857142858</v>
      </c>
      <c r="J62" s="34">
        <f>F62-'[2]Прайс комплектующие'!$F$30+'[2]Прайс комплектующие'!$F$39</f>
        <v>947.2142857142858</v>
      </c>
      <c r="K62" s="37" t="s">
        <v>44</v>
      </c>
    </row>
    <row r="63" spans="1:11" ht="12.75">
      <c r="A63" s="30" t="s">
        <v>22</v>
      </c>
      <c r="B63" s="31" t="s">
        <v>45</v>
      </c>
      <c r="C63" s="31">
        <v>38</v>
      </c>
      <c r="D63" s="35">
        <v>19</v>
      </c>
      <c r="E63" s="35"/>
      <c r="F63" s="36">
        <f>'[2]Прайс комплектующие'!$F$30+'[2]Прайс комплектующие'!$F$110+'[2]Прайс комплектующие'!$F$182+'[2]Прайс комплектующие'!$F$189+'[2]Прайс комплектующие'!$F$200+'[2]Прайс комплектующие'!$F$202+'[2]Прайс комплектующие'!$F$211+'[2]Прайс комплектующие'!$F$212*1.5+'[2]Прайс комплектующие'!$F$219+'[2]Прайс комплектующие'!$F$227+'[2]Прайс комплектующие'!$F$264+'[2]Прайс комплектующие'!$F$281+'[2]Прайс комплектующие'!$F$323/'[2]Прайс комплектующие'!$E$323*C63+'[2]Прайс комплектующие'!$F$325/'[2]Прайс комплектующие'!$E$325*D63</f>
        <v>854.5914285714285</v>
      </c>
      <c r="G63" s="34">
        <f>F63-'[2]Прайс комплектующие'!$F$30+'[2]Прайс комплектующие'!$F$31</f>
        <v>878.5914285714285</v>
      </c>
      <c r="H63" s="34">
        <f>F63-'[2]Прайс комплектующие'!$F$30+'[2]Прайс комплектующие'!$F$32</f>
        <v>885.5914285714285</v>
      </c>
      <c r="I63" s="34">
        <f>F63-'[2]Прайс комплектующие'!$F$30+'[2]Прайс комплектующие'!$F$38</f>
        <v>1002.5914285714285</v>
      </c>
      <c r="J63" s="34">
        <f>F63-'[2]Прайс комплектующие'!$F$30+'[2]Прайс комплектующие'!$F$39</f>
        <v>1038.5914285714284</v>
      </c>
      <c r="K63" s="37" t="s">
        <v>44</v>
      </c>
    </row>
    <row r="64" spans="1:11" ht="12.75">
      <c r="A64" s="30" t="s">
        <v>22</v>
      </c>
      <c r="B64" s="31" t="s">
        <v>46</v>
      </c>
      <c r="C64" s="31">
        <v>46</v>
      </c>
      <c r="D64" s="35">
        <v>23</v>
      </c>
      <c r="E64" s="35">
        <v>12</v>
      </c>
      <c r="F64" s="36">
        <f>'[2]Прайс комплектующие'!$F$30+'[2]Прайс комплектующие'!$F$110+'[2]Прайс комплектующие'!$F$182+'[2]Прайс комплектующие'!$F$189+'[2]Прайс комплектующие'!$F$200+'[2]Прайс комплектующие'!$F$202+'[2]Прайс комплектующие'!$F$211+'[2]Прайс комплектующие'!$F$212*1.5+'[2]Прайс комплектующие'!$F$219+'[2]Прайс комплектующие'!$F$227+'[2]Прайс комплектующие'!$F$265+'[2]Прайс комплектующие'!$F$283+'[2]Прайс комплектующие'!$F$323/'[2]Прайс комплектующие'!$E$323*C64+'[2]Прайс комплектующие'!$F$325/'[2]Прайс комплектующие'!$E$325*D64+'[2]Прайс комплектующие'!$F$329/'[2]Прайс комплектующие'!$E$329*E64</f>
        <v>977.356806722689</v>
      </c>
      <c r="G64" s="34">
        <f>F64-'[2]Прайс комплектующие'!$F$30+'[2]Прайс комплектующие'!$F$31</f>
        <v>1001.356806722689</v>
      </c>
      <c r="H64" s="34">
        <f>F64-'[2]Прайс комплектующие'!$F$30+'[2]Прайс комплектующие'!$F$32</f>
        <v>1008.356806722689</v>
      </c>
      <c r="I64" s="34">
        <f>F64-'[2]Прайс комплектующие'!$F$30+'[2]Прайс комплектующие'!$F$38</f>
        <v>1125.356806722689</v>
      </c>
      <c r="J64" s="34">
        <f>F64-'[2]Прайс комплектующие'!$F$30+'[2]Прайс комплектующие'!$F$39</f>
        <v>1161.356806722689</v>
      </c>
      <c r="K64" s="37" t="s">
        <v>44</v>
      </c>
    </row>
    <row r="65" spans="1:11" ht="12.75">
      <c r="A65" s="30" t="s">
        <v>22</v>
      </c>
      <c r="B65" s="31" t="s">
        <v>47</v>
      </c>
      <c r="C65" s="31">
        <v>66</v>
      </c>
      <c r="D65" s="35">
        <v>34</v>
      </c>
      <c r="E65" s="35">
        <v>14</v>
      </c>
      <c r="F65" s="36">
        <f>'[2]Прайс комплектующие'!$F$30+'[2]Прайс комплектующие'!$F$110+'[2]Прайс комплектующие'!$F$182+'[2]Прайс комплектующие'!$F$189+'[2]Прайс комплектующие'!$F$200+'[2]Прайс комплектующие'!$F$202+'[2]Прайс комплектующие'!$F$211+'[2]Прайс комплектующие'!$F$212*1.5+'[2]Прайс комплектующие'!$F$219+'[2]Прайс комплектующие'!$F$227+'[2]Прайс комплектующие'!$F$265+'[2]Прайс комплектующие'!$F$284+'[2]Прайс комплектующие'!$F$323/'[2]Прайс комплектующие'!$E$323*C65+'[2]Прайс комплектующие'!$F$325/'[2]Прайс комплектующие'!$E$325*D65+'[2]Прайс комплектующие'!$F$329/'[2]Прайс комплектующие'!$E$329*E65</f>
        <v>1216.5786554621848</v>
      </c>
      <c r="G65" s="34">
        <f>F65-'[2]Прайс комплектующие'!$F$30+'[2]Прайс комплектующие'!$F$31</f>
        <v>1240.5786554621848</v>
      </c>
      <c r="H65" s="34">
        <f>F65-'[2]Прайс комплектующие'!$F$30+'[2]Прайс комплектующие'!$F$32</f>
        <v>1247.5786554621848</v>
      </c>
      <c r="I65" s="34">
        <f>F65-'[2]Прайс комплектующие'!$F$30+'[2]Прайс комплектующие'!$F$38</f>
        <v>1364.5786554621848</v>
      </c>
      <c r="J65" s="34">
        <f>F65-'[2]Прайс комплектующие'!$F$30+'[2]Прайс комплектующие'!$F$39</f>
        <v>1400.5786554621848</v>
      </c>
      <c r="K65" s="37" t="s">
        <v>44</v>
      </c>
    </row>
    <row r="66" spans="1:11" ht="12.75">
      <c r="A66" s="30" t="s">
        <v>22</v>
      </c>
      <c r="B66" s="31" t="s">
        <v>48</v>
      </c>
      <c r="C66" s="31">
        <v>75</v>
      </c>
      <c r="D66" s="35">
        <v>38</v>
      </c>
      <c r="E66" s="35">
        <v>17</v>
      </c>
      <c r="F66" s="36">
        <f>'[2]Прайс комплектующие'!$F$30+'[2]Прайс комплектующие'!$F$110+'[2]Прайс комплектующие'!$F$182+'[2]Прайс комплектующие'!$F$189+'[2]Прайс комплектующие'!$F$200+'[2]Прайс комплектующие'!$F$202+'[2]Прайс комплектующие'!$F$211+'[2]Прайс комплектующие'!$F$212*2+'[2]Прайс комплектующие'!$F$219+'[2]Прайс комплектующие'!$F$227+'[2]Прайс комплектующие'!$F$268+'[2]Прайс комплектующие'!$F$286+'[2]Прайс комплектующие'!$F$323/'[2]Прайс комплектующие'!$E$323*C66+'[2]Прайс комплектующие'!$F$325/'[2]Прайс комплектующие'!$E$325*D66+'[2]Прайс комплектующие'!$F$329/'[2]Прайс комплектующие'!$E$329*E66</f>
        <v>1429.742857142857</v>
      </c>
      <c r="G66" s="34">
        <f>F66-'[2]Прайс комплектующие'!$F$30+'[2]Прайс комплектующие'!$F$31</f>
        <v>1453.742857142857</v>
      </c>
      <c r="H66" s="34">
        <f>F66-'[2]Прайс комплектующие'!$F$30+'[2]Прайс комплектующие'!$F$32</f>
        <v>1460.742857142857</v>
      </c>
      <c r="I66" s="34">
        <f>F66-'[2]Прайс комплектующие'!$F$30+'[2]Прайс комплектующие'!$F$38</f>
        <v>1577.742857142857</v>
      </c>
      <c r="J66" s="34">
        <f>F66-'[2]Прайс комплектующие'!$F$30+'[2]Прайс комплектующие'!$F$39</f>
        <v>1613.742857142857</v>
      </c>
      <c r="K66" s="37" t="s">
        <v>44</v>
      </c>
    </row>
    <row r="67" spans="1:11" ht="12.75">
      <c r="A67" s="30" t="s">
        <v>22</v>
      </c>
      <c r="B67" s="31" t="s">
        <v>49</v>
      </c>
      <c r="C67" s="31">
        <v>100</v>
      </c>
      <c r="D67" s="35">
        <v>50</v>
      </c>
      <c r="E67" s="35">
        <v>25</v>
      </c>
      <c r="F67" s="36"/>
      <c r="G67" s="34"/>
      <c r="H67" s="34"/>
      <c r="I67" s="34"/>
      <c r="J67" s="34"/>
      <c r="K67" s="34">
        <f>'[2]Прайс комплектующие'!$F$46+'[2]Прайс комплектующие'!$F$110+'[2]Прайс комплектующие'!$F$182+'[2]Прайс комплектующие'!$F$189+'[2]Прайс комплектующие'!$F$200+'[2]Прайс комплектующие'!$F$202+'[2]Прайс комплектующие'!$F$211+'[2]Прайс комплектующие'!$F$212*2+'[2]Прайс комплектующие'!$F$219+'[2]Прайс комплектующие'!$F$236+'[2]Прайс комплектующие'!$F$268+'[2]Прайс комплектующие'!$F$289+'[2]Прайс комплектующие'!$F$203+'[2]Прайс комплектующие'!$F$204+'[2]Прайс комплектующие'!$F$323/'[2]Прайс комплектующие'!$E$323*C67+'[2]Прайс комплектующие'!$F$325/'[2]Прайс комплектующие'!$E$325*D67+'[2]Прайс комплектующие'!$F$329/'[2]Прайс комплектующие'!$E$329*E67</f>
        <v>2145.1731092436976</v>
      </c>
    </row>
    <row r="68" spans="1:11" ht="12.75">
      <c r="A68" s="30" t="s">
        <v>22</v>
      </c>
      <c r="B68" s="31" t="s">
        <v>50</v>
      </c>
      <c r="C68" s="31">
        <v>125</v>
      </c>
      <c r="D68" s="35">
        <v>65</v>
      </c>
      <c r="E68" s="35">
        <v>34</v>
      </c>
      <c r="F68" s="36"/>
      <c r="G68" s="34"/>
      <c r="H68" s="34"/>
      <c r="I68" s="34"/>
      <c r="J68" s="34"/>
      <c r="K68" s="34">
        <f>'[2]Прайс комплектующие'!$F$46+'[2]Прайс комплектующие'!$F$110+'[2]Прайс комплектующие'!$F$182+'[2]Прайс комплектующие'!$F$189+'[2]Прайс комплектующие'!$F$200+'[2]Прайс комплектующие'!$F$202+'[2]Прайс комплектующие'!$F$211+'[2]Прайс комплектующие'!$F$212*2+'[2]Прайс комплектующие'!$F$219+'[2]Прайс комплектующие'!$F$236+'[2]Прайс комплектующие'!$F$269+'[2]Прайс комплектующие'!$F$291+'[2]Прайс комплектующие'!$F$203+'[2]Прайс комплектующие'!$F$204+'[2]Прайс комплектующие'!$F$323/'[2]Прайс комплектующие'!$E$323*C68+'[2]Прайс комплектующие'!$F$325/'[2]Прайс комплектующие'!$E$325*D68+'[2]Прайс комплектующие'!$F$329/'[2]Прайс комплектующие'!$E$329*E68</f>
        <v>2762.4285714285716</v>
      </c>
    </row>
    <row r="71" ht="12.75">
      <c r="B71" s="40" t="s">
        <v>51</v>
      </c>
    </row>
    <row r="72" ht="12.75">
      <c r="B72" s="41" t="s">
        <v>52</v>
      </c>
    </row>
  </sheetData>
  <sheetProtection/>
  <mergeCells count="30">
    <mergeCell ref="F59:J59"/>
    <mergeCell ref="B58:K58"/>
    <mergeCell ref="A59:B59"/>
    <mergeCell ref="C59:C60"/>
    <mergeCell ref="D59:D60"/>
    <mergeCell ref="E59:E60"/>
    <mergeCell ref="A46:B46"/>
    <mergeCell ref="C46:C47"/>
    <mergeCell ref="D46:D47"/>
    <mergeCell ref="E46:E47"/>
    <mergeCell ref="D7:D8"/>
    <mergeCell ref="E7:E8"/>
    <mergeCell ref="F46:J46"/>
    <mergeCell ref="B45:I45"/>
    <mergeCell ref="B30:F30"/>
    <mergeCell ref="A31:B31"/>
    <mergeCell ref="C31:C32"/>
    <mergeCell ref="D31:D32"/>
    <mergeCell ref="E31:E32"/>
    <mergeCell ref="F31:J31"/>
    <mergeCell ref="A19:B19"/>
    <mergeCell ref="A7:B7"/>
    <mergeCell ref="B6:F6"/>
    <mergeCell ref="B18:F18"/>
    <mergeCell ref="C19:C20"/>
    <mergeCell ref="D19:D20"/>
    <mergeCell ref="E19:E20"/>
    <mergeCell ref="F19:J19"/>
    <mergeCell ref="F7:J7"/>
    <mergeCell ref="C7:C8"/>
  </mergeCells>
  <hyperlinks>
    <hyperlink ref="B2" r:id="rId1" display="http://aquafreshsystems.ru"/>
    <hyperlink ref="B72" r:id="rId2" display="http://aquafreshsystems.ru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Plus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Панов</dc:creator>
  <cp:keywords/>
  <dc:description/>
  <cp:lastModifiedBy>Александр Панов</cp:lastModifiedBy>
  <dcterms:created xsi:type="dcterms:W3CDTF">2006-09-30T09:06:14Z</dcterms:created>
  <dcterms:modified xsi:type="dcterms:W3CDTF">2008-02-14T10:39:56Z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